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最终数据" sheetId="2" r:id="rId1"/>
  </sheets>
  <calcPr calcId="152511"/>
</workbook>
</file>

<file path=xl/calcChain.xml><?xml version="1.0" encoding="utf-8"?>
<calcChain xmlns="http://schemas.openxmlformats.org/spreadsheetml/2006/main">
  <c r="D5" i="2" l="1"/>
  <c r="E5" i="2"/>
  <c r="F5" i="2"/>
  <c r="G5" i="2"/>
  <c r="H5" i="2"/>
  <c r="I5" i="2"/>
  <c r="J5" i="2"/>
  <c r="C5" i="2"/>
  <c r="D7" i="2"/>
  <c r="E7" i="2"/>
  <c r="F7" i="2"/>
  <c r="G7" i="2"/>
  <c r="H7" i="2"/>
  <c r="I7" i="2"/>
  <c r="J7" i="2"/>
  <c r="C7" i="2"/>
  <c r="D3" i="2"/>
  <c r="E3" i="2"/>
  <c r="F3" i="2"/>
  <c r="G3" i="2"/>
  <c r="H3" i="2"/>
  <c r="I3" i="2"/>
  <c r="J3" i="2"/>
  <c r="C3" i="2"/>
  <c r="D9" i="2" l="1"/>
  <c r="E9" i="2"/>
  <c r="F9" i="2"/>
  <c r="G9" i="2"/>
  <c r="H9" i="2"/>
  <c r="I9" i="2"/>
  <c r="J9" i="2"/>
  <c r="C9" i="2"/>
  <c r="D16" i="2"/>
  <c r="D17" i="2" s="1"/>
  <c r="E16" i="2"/>
  <c r="E17" i="2" s="1"/>
  <c r="F16" i="2"/>
  <c r="F17" i="2" s="1"/>
  <c r="G16" i="2"/>
  <c r="G17" i="2" s="1"/>
  <c r="H16" i="2"/>
  <c r="H17" i="2" s="1"/>
  <c r="I16" i="2"/>
  <c r="I17" i="2" s="1"/>
  <c r="J16" i="2"/>
  <c r="J17" i="2" s="1"/>
  <c r="C16" i="2"/>
  <c r="C17" i="2" s="1"/>
  <c r="D10" i="2" l="1"/>
  <c r="D11" i="2" s="1"/>
  <c r="D13" i="2" s="1"/>
  <c r="D14" i="2" s="1"/>
  <c r="D18" i="2" s="1"/>
  <c r="E10" i="2"/>
  <c r="E11" i="2" s="1"/>
  <c r="E13" i="2" s="1"/>
  <c r="E14" i="2" s="1"/>
  <c r="E18" i="2" s="1"/>
  <c r="F10" i="2"/>
  <c r="G10" i="2"/>
  <c r="G11" i="2" s="1"/>
  <c r="G13" i="2" s="1"/>
  <c r="G14" i="2" s="1"/>
  <c r="G18" i="2" s="1"/>
  <c r="H10" i="2"/>
  <c r="H11" i="2" s="1"/>
  <c r="H13" i="2" s="1"/>
  <c r="H14" i="2" s="1"/>
  <c r="H18" i="2" s="1"/>
  <c r="I10" i="2"/>
  <c r="I11" i="2" s="1"/>
  <c r="I13" i="2" s="1"/>
  <c r="I14" i="2" s="1"/>
  <c r="I18" i="2" s="1"/>
  <c r="J10" i="2"/>
  <c r="F11" i="2" l="1"/>
  <c r="F13" i="2" s="1"/>
  <c r="F14" i="2" s="1"/>
  <c r="F18" i="2" s="1"/>
  <c r="J11" i="2"/>
  <c r="J13" i="2" s="1"/>
  <c r="J14" i="2" s="1"/>
  <c r="J18" i="2" s="1"/>
  <c r="C10" i="2"/>
  <c r="C11" i="2" s="1"/>
  <c r="C13" i="2" s="1"/>
  <c r="C14" i="2" s="1"/>
  <c r="C18" i="2" s="1"/>
</calcChain>
</file>

<file path=xl/sharedStrings.xml><?xml version="1.0" encoding="utf-8"?>
<sst xmlns="http://schemas.openxmlformats.org/spreadsheetml/2006/main" count="28" uniqueCount="28">
  <si>
    <t>基础医学院</t>
    <phoneticPr fontId="3" type="noConversion"/>
  </si>
  <si>
    <t>临床学院</t>
  </si>
  <si>
    <t>护理学院</t>
  </si>
  <si>
    <t>医学技术学院</t>
  </si>
  <si>
    <t>生命科学技术学院</t>
  </si>
  <si>
    <t>药学院</t>
  </si>
  <si>
    <t>管理学院</t>
  </si>
  <si>
    <t>外国语言学系</t>
  </si>
  <si>
    <t>学生教育与管理工作30%</t>
    <phoneticPr fontId="3" type="noConversion"/>
  </si>
  <si>
    <t>学工队伍建设10%</t>
    <phoneticPr fontId="3" type="noConversion"/>
  </si>
  <si>
    <t>合计（100分）</t>
  </si>
  <si>
    <t>学生心理健康工作30%</t>
    <phoneticPr fontId="3" type="noConversion"/>
  </si>
  <si>
    <t>合计（100分）</t>
    <phoneticPr fontId="3" type="noConversion"/>
  </si>
  <si>
    <t>学生资助工作30%</t>
    <phoneticPr fontId="3" type="noConversion"/>
  </si>
  <si>
    <t>合计（100分）</t>
    <phoneticPr fontId="3" type="noConversion"/>
  </si>
  <si>
    <t>下半年</t>
    <phoneticPr fontId="2" type="noConversion"/>
  </si>
  <si>
    <t>成绩合计</t>
    <phoneticPr fontId="3" type="noConversion"/>
  </si>
  <si>
    <t>50%折算</t>
    <phoneticPr fontId="2" type="noConversion"/>
  </si>
  <si>
    <t>上半年</t>
    <phoneticPr fontId="2" type="noConversion"/>
  </si>
  <si>
    <t>上半年50%折算</t>
    <phoneticPr fontId="2" type="noConversion"/>
  </si>
  <si>
    <t>全年总计</t>
    <phoneticPr fontId="2" type="noConversion"/>
  </si>
  <si>
    <t>合计（100分）</t>
    <phoneticPr fontId="3" type="noConversion"/>
  </si>
  <si>
    <t>日常工作</t>
    <phoneticPr fontId="2" type="noConversion"/>
  </si>
  <si>
    <t>重点工作</t>
    <phoneticPr fontId="2" type="noConversion"/>
  </si>
  <si>
    <t>百分制换算</t>
    <phoneticPr fontId="2" type="noConversion"/>
  </si>
  <si>
    <t>50%折算</t>
    <phoneticPr fontId="2" type="noConversion"/>
  </si>
  <si>
    <t>最终成绩</t>
    <phoneticPr fontId="2" type="noConversion"/>
  </si>
  <si>
    <t>50%折算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</si>
</sst>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0" x14ac:knownFonts="1">
    <font>
      <sz val="11"/>
      <color theme="1"/>
      <name val="宋体"/>
      <family val="2"/>
      <scheme val="minor"/>
    </font>
    <font>
      <b/>
      <sz val="11"/>
      <color indexed="8"/>
      <name val="仿宋_GB2312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仿宋_GB2312"/>
      <family val="3"/>
      <charset val="134"/>
    </font>
    <font>
      <sz val="11"/>
      <color indexed="8"/>
      <name val="仿宋_GB2312"/>
      <family val="3"/>
      <charset val="134"/>
    </font>
    <font>
      <sz val="11"/>
      <color indexed="17"/>
      <name val="仿宋_GB2312"/>
      <family val="3"/>
      <charset val="134"/>
    </font>
    <font>
      <sz val="11"/>
      <color theme="6" tint="-0.249977111117893"/>
      <name val="宋体"/>
      <family val="2"/>
      <scheme val="minor"/>
    </font>
    <font>
      <sz val="11"/>
      <color theme="1"/>
      <name val="仿宋_GB2312"/>
      <family val="3"/>
      <charset val="134"/>
    </font>
    <font>
      <sz val="11"/>
      <name val="宋体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176" fontId="7" fillId="2" borderId="1" xfId="0" applyNumberFormat="1" applyFont="1" applyFill="1" applyBorder="1" applyAlignment="1">
      <alignment horizontal="left"/>
    </xf>
    <xf numFmtId="0" fontId="8" fillId="0" borderId="1" xfId="0" applyFont="1" applyBorder="1" applyAlignment="1">
      <alignment horizontal="left" vertical="center" wrapText="1"/>
    </xf>
    <xf numFmtId="9" fontId="8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wrapText="1"/>
    </xf>
    <xf numFmtId="9" fontId="8" fillId="0" borderId="1" xfId="0" applyNumberFormat="1" applyFont="1" applyBorder="1" applyAlignment="1">
      <alignment horizontal="left" wrapText="1"/>
    </xf>
    <xf numFmtId="0" fontId="8" fillId="0" borderId="1" xfId="0" applyFont="1" applyBorder="1" applyAlignment="1"/>
    <xf numFmtId="9" fontId="8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vertical="center"/>
    </xf>
    <xf numFmtId="0" fontId="8" fillId="0" borderId="1" xfId="0" applyNumberFormat="1" applyFont="1" applyFill="1" applyBorder="1" applyAlignment="1">
      <alignment horizontal="left" vertical="center" wrapText="1"/>
    </xf>
    <xf numFmtId="9" fontId="8" fillId="0" borderId="1" xfId="0" applyNumberFormat="1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7" xfId="0" applyNumberFormat="1" applyFont="1" applyFill="1" applyBorder="1" applyAlignment="1">
      <alignment horizontal="left" vertical="center" wrapText="1"/>
    </xf>
    <xf numFmtId="176" fontId="7" fillId="2" borderId="2" xfId="0" applyNumberFormat="1" applyFont="1" applyFill="1" applyBorder="1" applyAlignment="1">
      <alignment horizontal="left"/>
    </xf>
    <xf numFmtId="176" fontId="9" fillId="3" borderId="0" xfId="0" applyNumberFormat="1" applyFont="1" applyFill="1" applyBorder="1" applyAlignment="1">
      <alignment horizontal="left"/>
    </xf>
    <xf numFmtId="0" fontId="6" fillId="3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176" fontId="7" fillId="4" borderId="2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N6" sqref="N6"/>
    </sheetView>
  </sheetViews>
  <sheetFormatPr defaultRowHeight="15" customHeight="1" x14ac:dyDescent="0.15"/>
  <cols>
    <col min="1" max="1" width="9" style="4"/>
    <col min="2" max="2" width="21.5" style="4" customWidth="1"/>
    <col min="3" max="7" width="9" style="4"/>
    <col min="8" max="8" width="10.875" style="4" customWidth="1"/>
    <col min="9" max="16384" width="9" style="4"/>
  </cols>
  <sheetData>
    <row r="1" spans="1:10" ht="46.5" customHeight="1" x14ac:dyDescent="0.15">
      <c r="A1" s="1"/>
      <c r="B1" s="1"/>
      <c r="C1" s="2" t="s">
        <v>0</v>
      </c>
      <c r="D1" s="2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</row>
    <row r="2" spans="1:10" ht="21" customHeight="1" x14ac:dyDescent="0.15">
      <c r="A2" s="30" t="s">
        <v>8</v>
      </c>
      <c r="B2" s="11" t="s">
        <v>21</v>
      </c>
      <c r="C2" s="11">
        <v>80</v>
      </c>
      <c r="D2" s="11">
        <v>90</v>
      </c>
      <c r="E2" s="11">
        <v>75</v>
      </c>
      <c r="F2" s="11">
        <v>70</v>
      </c>
      <c r="G2" s="11">
        <v>90</v>
      </c>
      <c r="H2" s="11">
        <v>75</v>
      </c>
      <c r="I2" s="11">
        <v>80</v>
      </c>
      <c r="J2" s="11">
        <v>60</v>
      </c>
    </row>
    <row r="3" spans="1:10" ht="22.5" customHeight="1" x14ac:dyDescent="0.15">
      <c r="A3" s="32"/>
      <c r="B3" s="12">
        <v>0.3</v>
      </c>
      <c r="C3" s="11">
        <f t="shared" ref="C3:J3" si="0">C2*0.3</f>
        <v>24</v>
      </c>
      <c r="D3" s="11">
        <f t="shared" si="0"/>
        <v>27</v>
      </c>
      <c r="E3" s="11">
        <f t="shared" si="0"/>
        <v>22.5</v>
      </c>
      <c r="F3" s="11">
        <f t="shared" si="0"/>
        <v>21</v>
      </c>
      <c r="G3" s="11">
        <f t="shared" si="0"/>
        <v>27</v>
      </c>
      <c r="H3" s="11">
        <f t="shared" si="0"/>
        <v>22.5</v>
      </c>
      <c r="I3" s="11">
        <f t="shared" si="0"/>
        <v>24</v>
      </c>
      <c r="J3" s="11">
        <f t="shared" si="0"/>
        <v>18</v>
      </c>
    </row>
    <row r="4" spans="1:10" ht="21.75" customHeight="1" x14ac:dyDescent="0.15">
      <c r="A4" s="33" t="s">
        <v>9</v>
      </c>
      <c r="B4" s="13" t="s">
        <v>10</v>
      </c>
      <c r="C4" s="29">
        <v>86</v>
      </c>
      <c r="D4" s="11">
        <v>89</v>
      </c>
      <c r="E4" s="11">
        <v>85</v>
      </c>
      <c r="F4" s="11">
        <v>86</v>
      </c>
      <c r="G4" s="11">
        <v>85</v>
      </c>
      <c r="H4" s="11">
        <v>91</v>
      </c>
      <c r="I4" s="11">
        <v>82</v>
      </c>
      <c r="J4" s="11">
        <v>86</v>
      </c>
    </row>
    <row r="5" spans="1:10" ht="23.25" customHeight="1" x14ac:dyDescent="0.15">
      <c r="A5" s="34"/>
      <c r="B5" s="14">
        <v>0.1</v>
      </c>
      <c r="C5" s="11">
        <f>C4*0.1</f>
        <v>8.6</v>
      </c>
      <c r="D5" s="11">
        <f t="shared" ref="D5:J5" si="1">D4*0.1</f>
        <v>8.9</v>
      </c>
      <c r="E5" s="11">
        <f t="shared" si="1"/>
        <v>8.5</v>
      </c>
      <c r="F5" s="11">
        <f t="shared" si="1"/>
        <v>8.6</v>
      </c>
      <c r="G5" s="11">
        <f t="shared" si="1"/>
        <v>8.5</v>
      </c>
      <c r="H5" s="11">
        <f t="shared" si="1"/>
        <v>9.1</v>
      </c>
      <c r="I5" s="11">
        <f t="shared" si="1"/>
        <v>8.2000000000000011</v>
      </c>
      <c r="J5" s="11">
        <f t="shared" si="1"/>
        <v>8.6</v>
      </c>
    </row>
    <row r="6" spans="1:10" ht="25.5" customHeight="1" x14ac:dyDescent="0.15">
      <c r="A6" s="35" t="s">
        <v>11</v>
      </c>
      <c r="B6" s="15" t="s">
        <v>12</v>
      </c>
      <c r="C6" s="11">
        <v>95</v>
      </c>
      <c r="D6" s="11">
        <v>96</v>
      </c>
      <c r="E6" s="11">
        <v>98</v>
      </c>
      <c r="F6" s="11">
        <v>98</v>
      </c>
      <c r="G6" s="11">
        <v>97</v>
      </c>
      <c r="H6" s="11">
        <v>100</v>
      </c>
      <c r="I6" s="11">
        <v>99</v>
      </c>
      <c r="J6" s="11">
        <v>94</v>
      </c>
    </row>
    <row r="7" spans="1:10" ht="21.75" customHeight="1" x14ac:dyDescent="0.15">
      <c r="A7" s="36"/>
      <c r="B7" s="16">
        <v>0.3</v>
      </c>
      <c r="C7" s="11">
        <f>C6*0.3</f>
        <v>28.5</v>
      </c>
      <c r="D7" s="11">
        <f t="shared" ref="D7:J7" si="2">D6*0.3</f>
        <v>28.799999999999997</v>
      </c>
      <c r="E7" s="11">
        <f t="shared" si="2"/>
        <v>29.4</v>
      </c>
      <c r="F7" s="11">
        <f t="shared" si="2"/>
        <v>29.4</v>
      </c>
      <c r="G7" s="11">
        <f t="shared" si="2"/>
        <v>29.099999999999998</v>
      </c>
      <c r="H7" s="11">
        <f t="shared" si="2"/>
        <v>30</v>
      </c>
      <c r="I7" s="11">
        <f t="shared" si="2"/>
        <v>29.7</v>
      </c>
      <c r="J7" s="11">
        <f t="shared" si="2"/>
        <v>28.2</v>
      </c>
    </row>
    <row r="8" spans="1:10" ht="19.5" customHeight="1" x14ac:dyDescent="0.15">
      <c r="A8" s="35" t="s">
        <v>13</v>
      </c>
      <c r="B8" s="17" t="s">
        <v>14</v>
      </c>
      <c r="C8" s="18">
        <v>89</v>
      </c>
      <c r="D8" s="18">
        <v>78</v>
      </c>
      <c r="E8" s="18">
        <v>89</v>
      </c>
      <c r="F8" s="18">
        <v>90</v>
      </c>
      <c r="G8" s="18">
        <v>97</v>
      </c>
      <c r="H8" s="18">
        <v>97</v>
      </c>
      <c r="I8" s="18">
        <v>94</v>
      </c>
      <c r="J8" s="18">
        <v>87</v>
      </c>
    </row>
    <row r="9" spans="1:10" ht="20.25" customHeight="1" x14ac:dyDescent="0.15">
      <c r="A9" s="36"/>
      <c r="B9" s="19">
        <v>0.3</v>
      </c>
      <c r="C9" s="18">
        <f>C8*0.3</f>
        <v>26.7</v>
      </c>
      <c r="D9" s="18">
        <f t="shared" ref="D9:J9" si="3">D8*0.3</f>
        <v>23.4</v>
      </c>
      <c r="E9" s="18">
        <f t="shared" si="3"/>
        <v>26.7</v>
      </c>
      <c r="F9" s="18">
        <f t="shared" si="3"/>
        <v>27</v>
      </c>
      <c r="G9" s="18">
        <f t="shared" si="3"/>
        <v>29.099999999999998</v>
      </c>
      <c r="H9" s="18">
        <f t="shared" si="3"/>
        <v>29.099999999999998</v>
      </c>
      <c r="I9" s="18">
        <f t="shared" si="3"/>
        <v>28.2</v>
      </c>
      <c r="J9" s="18">
        <f t="shared" si="3"/>
        <v>26.099999999999998</v>
      </c>
    </row>
    <row r="10" spans="1:10" ht="20.25" customHeight="1" x14ac:dyDescent="0.15">
      <c r="A10" s="30" t="s">
        <v>15</v>
      </c>
      <c r="B10" s="8" t="s">
        <v>16</v>
      </c>
      <c r="C10" s="8">
        <f t="shared" ref="C10:J10" si="4">SUM(C3,C5,C7,C9)</f>
        <v>87.8</v>
      </c>
      <c r="D10" s="8">
        <f t="shared" si="4"/>
        <v>88.1</v>
      </c>
      <c r="E10" s="8">
        <f t="shared" si="4"/>
        <v>87.1</v>
      </c>
      <c r="F10" s="8">
        <f t="shared" si="4"/>
        <v>86</v>
      </c>
      <c r="G10" s="8">
        <f t="shared" si="4"/>
        <v>93.699999999999989</v>
      </c>
      <c r="H10" s="8">
        <f t="shared" si="4"/>
        <v>90.7</v>
      </c>
      <c r="I10" s="8">
        <f t="shared" si="4"/>
        <v>90.100000000000009</v>
      </c>
      <c r="J10" s="8">
        <f t="shared" si="4"/>
        <v>80.899999999999991</v>
      </c>
    </row>
    <row r="11" spans="1:10" ht="15" customHeight="1" x14ac:dyDescent="0.15">
      <c r="A11" s="31"/>
      <c r="B11" s="8" t="s">
        <v>17</v>
      </c>
      <c r="C11" s="8">
        <f>C10*0.5</f>
        <v>43.9</v>
      </c>
      <c r="D11" s="8">
        <f t="shared" ref="D11:J11" si="5">D10*0.5</f>
        <v>44.05</v>
      </c>
      <c r="E11" s="8">
        <f t="shared" si="5"/>
        <v>43.55</v>
      </c>
      <c r="F11" s="8">
        <f t="shared" si="5"/>
        <v>43</v>
      </c>
      <c r="G11" s="8">
        <f t="shared" si="5"/>
        <v>46.849999999999994</v>
      </c>
      <c r="H11" s="8">
        <f t="shared" si="5"/>
        <v>45.35</v>
      </c>
      <c r="I11" s="8">
        <f t="shared" si="5"/>
        <v>45.050000000000004</v>
      </c>
      <c r="J11" s="8">
        <f t="shared" si="5"/>
        <v>40.449999999999996</v>
      </c>
    </row>
    <row r="12" spans="1:10" ht="15" customHeight="1" x14ac:dyDescent="0.15">
      <c r="A12" s="6" t="s">
        <v>18</v>
      </c>
      <c r="B12" s="8" t="s">
        <v>19</v>
      </c>
      <c r="C12" s="10">
        <v>42.5</v>
      </c>
      <c r="D12" s="10">
        <v>42.5</v>
      </c>
      <c r="E12" s="10">
        <v>45</v>
      </c>
      <c r="F12" s="10">
        <v>45</v>
      </c>
      <c r="G12" s="10">
        <v>46</v>
      </c>
      <c r="H12" s="10">
        <v>44.166666666666671</v>
      </c>
      <c r="I12" s="10">
        <v>43.333333333333336</v>
      </c>
      <c r="J12" s="10">
        <v>42.5</v>
      </c>
    </row>
    <row r="13" spans="1:10" ht="15" customHeight="1" x14ac:dyDescent="0.15">
      <c r="A13" s="5" t="s">
        <v>22</v>
      </c>
      <c r="B13" s="8" t="s">
        <v>20</v>
      </c>
      <c r="C13" s="10">
        <f t="shared" ref="C13:J13" si="6">SUM(C11:C12)</f>
        <v>86.4</v>
      </c>
      <c r="D13" s="10">
        <f t="shared" si="6"/>
        <v>86.55</v>
      </c>
      <c r="E13" s="10">
        <f t="shared" si="6"/>
        <v>88.55</v>
      </c>
      <c r="F13" s="10">
        <f t="shared" si="6"/>
        <v>88</v>
      </c>
      <c r="G13" s="10">
        <f t="shared" si="6"/>
        <v>92.85</v>
      </c>
      <c r="H13" s="10">
        <f t="shared" si="6"/>
        <v>89.51666666666668</v>
      </c>
      <c r="I13" s="10">
        <f t="shared" si="6"/>
        <v>88.38333333333334</v>
      </c>
      <c r="J13" s="10">
        <f t="shared" si="6"/>
        <v>82.949999999999989</v>
      </c>
    </row>
    <row r="14" spans="1:10" ht="15" customHeight="1" x14ac:dyDescent="0.15">
      <c r="A14" s="26"/>
      <c r="B14" s="27" t="s">
        <v>27</v>
      </c>
      <c r="C14" s="28">
        <f>C13*0.5</f>
        <v>43.2</v>
      </c>
      <c r="D14" s="28">
        <f t="shared" ref="D14:J14" si="7">D13*0.5</f>
        <v>43.274999999999999</v>
      </c>
      <c r="E14" s="28">
        <f t="shared" si="7"/>
        <v>44.274999999999999</v>
      </c>
      <c r="F14" s="28">
        <f t="shared" si="7"/>
        <v>44</v>
      </c>
      <c r="G14" s="28">
        <f t="shared" si="7"/>
        <v>46.424999999999997</v>
      </c>
      <c r="H14" s="28">
        <f t="shared" si="7"/>
        <v>44.75833333333334</v>
      </c>
      <c r="I14" s="28">
        <f t="shared" si="7"/>
        <v>44.19166666666667</v>
      </c>
      <c r="J14" s="28">
        <f t="shared" si="7"/>
        <v>41.474999999999994</v>
      </c>
    </row>
    <row r="15" spans="1:10" ht="15" customHeight="1" x14ac:dyDescent="0.15">
      <c r="A15" s="7" t="s">
        <v>23</v>
      </c>
      <c r="B15" s="9"/>
      <c r="C15" s="23">
        <v>17.600000000000001</v>
      </c>
      <c r="D15" s="23">
        <v>17.399999999999999</v>
      </c>
      <c r="E15" s="23">
        <v>17.399999999999999</v>
      </c>
      <c r="F15" s="23">
        <v>17</v>
      </c>
      <c r="G15" s="23">
        <v>17.600000000000001</v>
      </c>
      <c r="H15" s="23">
        <v>17.2</v>
      </c>
      <c r="I15" s="23">
        <v>17.2</v>
      </c>
      <c r="J15" s="23">
        <v>17</v>
      </c>
    </row>
    <row r="16" spans="1:10" ht="15" customHeight="1" x14ac:dyDescent="0.15">
      <c r="A16" s="7"/>
      <c r="B16" s="9" t="s">
        <v>24</v>
      </c>
      <c r="C16" s="23">
        <f>C15/0.18</f>
        <v>97.777777777777786</v>
      </c>
      <c r="D16" s="23">
        <f t="shared" ref="D16:J16" si="8">D15/0.18</f>
        <v>96.666666666666657</v>
      </c>
      <c r="E16" s="23">
        <f t="shared" si="8"/>
        <v>96.666666666666657</v>
      </c>
      <c r="F16" s="23">
        <f t="shared" si="8"/>
        <v>94.444444444444443</v>
      </c>
      <c r="G16" s="23">
        <f t="shared" si="8"/>
        <v>97.777777777777786</v>
      </c>
      <c r="H16" s="23">
        <f t="shared" si="8"/>
        <v>95.555555555555557</v>
      </c>
      <c r="I16" s="23">
        <f t="shared" si="8"/>
        <v>95.555555555555557</v>
      </c>
      <c r="J16" s="23">
        <f t="shared" si="8"/>
        <v>94.444444444444443</v>
      </c>
    </row>
    <row r="17" spans="1:10" ht="15" customHeight="1" x14ac:dyDescent="0.15">
      <c r="A17" s="26"/>
      <c r="B17" s="27" t="s">
        <v>25</v>
      </c>
      <c r="C17" s="28">
        <f>C16*0.5</f>
        <v>48.888888888888893</v>
      </c>
      <c r="D17" s="28">
        <f t="shared" ref="D17:J17" si="9">D16*0.5</f>
        <v>48.333333333333329</v>
      </c>
      <c r="E17" s="28">
        <f t="shared" si="9"/>
        <v>48.333333333333329</v>
      </c>
      <c r="F17" s="28">
        <f t="shared" si="9"/>
        <v>47.222222222222221</v>
      </c>
      <c r="G17" s="28">
        <f t="shared" si="9"/>
        <v>48.888888888888893</v>
      </c>
      <c r="H17" s="28">
        <f t="shared" si="9"/>
        <v>47.777777777777779</v>
      </c>
      <c r="I17" s="28">
        <f t="shared" si="9"/>
        <v>47.777777777777779</v>
      </c>
      <c r="J17" s="28">
        <f t="shared" si="9"/>
        <v>47.222222222222221</v>
      </c>
    </row>
    <row r="18" spans="1:10" ht="15" customHeight="1" x14ac:dyDescent="0.15">
      <c r="A18" s="7"/>
      <c r="B18" s="25" t="s">
        <v>26</v>
      </c>
      <c r="C18" s="24">
        <f>C14+C17</f>
        <v>92.088888888888903</v>
      </c>
      <c r="D18" s="24">
        <f t="shared" ref="D18:J18" si="10">D14+D17</f>
        <v>91.60833333333332</v>
      </c>
      <c r="E18" s="24">
        <f t="shared" si="10"/>
        <v>92.60833333333332</v>
      </c>
      <c r="F18" s="24">
        <f t="shared" si="10"/>
        <v>91.222222222222229</v>
      </c>
      <c r="G18" s="24">
        <f t="shared" si="10"/>
        <v>95.313888888888897</v>
      </c>
      <c r="H18" s="24">
        <f t="shared" si="10"/>
        <v>92.536111111111126</v>
      </c>
      <c r="I18" s="24">
        <f t="shared" si="10"/>
        <v>91.969444444444449</v>
      </c>
      <c r="J18" s="24">
        <f t="shared" si="10"/>
        <v>88.697222222222223</v>
      </c>
    </row>
    <row r="19" spans="1:10" ht="15" customHeight="1" x14ac:dyDescent="0.15">
      <c r="A19" s="20"/>
      <c r="B19" s="21"/>
      <c r="C19" s="21"/>
      <c r="D19" s="22"/>
      <c r="E19" s="22"/>
      <c r="F19" s="22"/>
      <c r="G19" s="22"/>
      <c r="H19" s="22"/>
      <c r="I19" s="22"/>
      <c r="J19" s="22"/>
    </row>
  </sheetData>
  <mergeCells count="5">
    <mergeCell ref="A10:A11"/>
    <mergeCell ref="A2:A3"/>
    <mergeCell ref="A4:A5"/>
    <mergeCell ref="A6:A7"/>
    <mergeCell ref="A8:A9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最终数据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2014-01-14T08:31:34Z</dcterms:modified>
  <cp:contentStatus>最终状态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